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5_Industry 4\Santo group s.r.o\VO\WEB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1'!$A$1:$A$90</definedName>
    <definedName name="aukcia">[1]summary!$F$187</definedName>
    <definedName name="naraz">[1]summary!$F$15</definedName>
    <definedName name="_xlnm.Print_Area" localSheetId="0">'Príloha č. 1'!$B$4:$N$90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55" i="1" s="1"/>
  <c r="N4" i="1"/>
  <c r="A11" i="1" l="1"/>
  <c r="A12" i="1" s="1"/>
  <c r="A13" i="1" s="1"/>
  <c r="A53" i="1"/>
  <c r="A15" i="1"/>
  <c r="A17" i="1"/>
  <c r="A87" i="1" l="1"/>
  <c r="A83" i="1"/>
  <c r="A79" i="1"/>
  <c r="A75" i="1"/>
  <c r="A71" i="1"/>
  <c r="A67" i="1"/>
  <c r="A63" i="1"/>
  <c r="A59" i="1"/>
  <c r="A45" i="1"/>
  <c r="A41" i="1"/>
  <c r="A37" i="1"/>
  <c r="A33" i="1"/>
  <c r="A29" i="1"/>
  <c r="A25" i="1"/>
  <c r="A21" i="1"/>
  <c r="A85" i="1"/>
  <c r="A73" i="1"/>
  <c r="A65" i="1"/>
  <c r="A57" i="1"/>
  <c r="A47" i="1"/>
  <c r="A43" i="1"/>
  <c r="A35" i="1"/>
  <c r="A31" i="1"/>
  <c r="A23" i="1"/>
  <c r="A88" i="1"/>
  <c r="A84" i="1"/>
  <c r="A80" i="1"/>
  <c r="A76" i="1"/>
  <c r="A72" i="1"/>
  <c r="A68" i="1"/>
  <c r="A64" i="1"/>
  <c r="A60" i="1"/>
  <c r="A56" i="1"/>
  <c r="A46" i="1"/>
  <c r="A42" i="1"/>
  <c r="A38" i="1"/>
  <c r="A34" i="1"/>
  <c r="A30" i="1"/>
  <c r="A26" i="1"/>
  <c r="A22" i="1"/>
  <c r="A18" i="1"/>
  <c r="A90" i="1"/>
  <c r="A86" i="1"/>
  <c r="A82" i="1"/>
  <c r="A78" i="1"/>
  <c r="A74" i="1"/>
  <c r="A70" i="1"/>
  <c r="A66" i="1"/>
  <c r="A62" i="1"/>
  <c r="A58" i="1"/>
  <c r="A48" i="1"/>
  <c r="A44" i="1"/>
  <c r="A40" i="1"/>
  <c r="A36" i="1"/>
  <c r="A32" i="1"/>
  <c r="A28" i="1"/>
  <c r="A24" i="1"/>
  <c r="A20" i="1"/>
  <c r="A89" i="1"/>
  <c r="A81" i="1"/>
  <c r="A77" i="1"/>
  <c r="A69" i="1"/>
  <c r="A61" i="1"/>
  <c r="A39" i="1"/>
  <c r="A27" i="1"/>
  <c r="A19" i="1"/>
  <c r="A52" i="1"/>
  <c r="A14" i="1"/>
  <c r="A54" i="1"/>
  <c r="A16" i="1"/>
  <c r="I90" i="1" l="1"/>
  <c r="I48" i="1"/>
  <c r="A4" i="1"/>
</calcChain>
</file>

<file path=xl/sharedStrings.xml><?xml version="1.0" encoding="utf-8"?>
<sst xmlns="http://schemas.openxmlformats.org/spreadsheetml/2006/main" count="223" uniqueCount="93">
  <si>
    <t>Pokyny k vyplneniu: Vypĺňajú sa žlto vyznačené polia !!!</t>
  </si>
  <si>
    <r>
      <t xml:space="preserve">Rozpočet tvorí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</si>
  <si>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</si>
  <si>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>Nacenený výkaz-výmer</t>
    </r>
    <r>
      <rPr>
        <sz val="11"/>
        <color theme="1"/>
        <rFont val="Calibri"/>
        <family val="2"/>
        <charset val="238"/>
        <scheme val="minor"/>
      </rPr>
      <t xml:space="preserve"> bude predložený v origináli a bude podpísaný a opečiatkovaný (ak má dodávateľ povinnosť používať pečiatku).</t>
    </r>
  </si>
  <si>
    <t>Automatický horizontálny kartónovací stroj</t>
  </si>
  <si>
    <t>Názov zariadenia: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</si>
  <si>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</si>
  <si>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</si>
  <si>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</si>
  <si>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</si>
  <si>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</si>
  <si>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</si>
  <si>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</si>
  <si>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prevádzkový výkon zariadenia </t>
  </si>
  <si>
    <t>min 60 ks produktov/min, t.j 10 krabičiek/min</t>
  </si>
  <si>
    <t>ks</t>
  </si>
  <si>
    <t>hodnota:</t>
  </si>
  <si>
    <t>maximálný výkon zariadenia</t>
  </si>
  <si>
    <t>max. 60 krabičiek/min</t>
  </si>
  <si>
    <t>stupeň automatizácie</t>
  </si>
  <si>
    <t>plno automatické zariadenie</t>
  </si>
  <si>
    <t>áno/nie:</t>
  </si>
  <si>
    <t>spôsob balenia</t>
  </si>
  <si>
    <t>max 3x2 ks v krabičke</t>
  </si>
  <si>
    <t xml:space="preserve">rozmer krabičiek </t>
  </si>
  <si>
    <t>min. 30x15x70 mm
max 80x17 x 180 mm</t>
  </si>
  <si>
    <t>spôsob uzatvárania krabičiek</t>
  </si>
  <si>
    <t>založením chlopní</t>
  </si>
  <si>
    <t>ocelový zvarovací rám</t>
  </si>
  <si>
    <t>hermetický chránič vnútorných častí</t>
  </si>
  <si>
    <t>zásobník skladačiek vrátane kontroly min množstva</t>
  </si>
  <si>
    <t>min 600 mm</t>
  </si>
  <si>
    <t>dlžka</t>
  </si>
  <si>
    <t>systém odoberania skladačiek zo zásobníka, zloženie a založenie, kontrola odoberania a prítomnosti produktov</t>
  </si>
  <si>
    <t>áno</t>
  </si>
  <si>
    <t>systém pre zasunutie produktu s mechaniským pohonom</t>
  </si>
  <si>
    <t>rotačný systém pre uzatváranie vnútorných chlopní</t>
  </si>
  <si>
    <t>mechanický systém pre uzatváranie vonkajších chlopní</t>
  </si>
  <si>
    <t>výstupný systém s bočnými pásmi</t>
  </si>
  <si>
    <t>zmena formátu pomocou digitálneho indikátora</t>
  </si>
  <si>
    <t xml:space="preserve">max za 20 </t>
  </si>
  <si>
    <t>minút</t>
  </si>
  <si>
    <t>elektrický rozvádzač a ovládací panel</t>
  </si>
  <si>
    <t xml:space="preserve">riadiaca jednotka s farebnou dotykovou obrazovkou </t>
  </si>
  <si>
    <t>bezpečnostné kryty</t>
  </si>
  <si>
    <t>mechanický pohon pomocou vačkového systému</t>
  </si>
  <si>
    <t>Automatický podávací a zakladací systém čajových sviečok</t>
  </si>
  <si>
    <t xml:space="preserve">jednoradový vstupný dopravník </t>
  </si>
  <si>
    <t xml:space="preserve">systém riadenia </t>
  </si>
  <si>
    <t xml:space="preserve">min 3 </t>
  </si>
  <si>
    <t>rady</t>
  </si>
  <si>
    <t>automatický presun skupiny do  stroja</t>
  </si>
  <si>
    <t>Ďalšie súčasti hodnoty obstarávaného zariadenia</t>
  </si>
  <si>
    <t>Doprava na miesto realizácie</t>
  </si>
  <si>
    <t>-</t>
  </si>
  <si>
    <t>Montáž zariadenia a uvedenie do prevádzky</t>
  </si>
  <si>
    <t>Miesto:</t>
  </si>
  <si>
    <t>Dátum:</t>
  </si>
  <si>
    <t>Automatický vertikálny kartónovací stroj</t>
  </si>
  <si>
    <t>Vertikálny kartónovací stroj</t>
  </si>
  <si>
    <t>maximálny  výkon</t>
  </si>
  <si>
    <t>max 60 krabičiek/min</t>
  </si>
  <si>
    <t>automatické vkladanie produktov do krabičiek</t>
  </si>
  <si>
    <t>min 40x15x70 mm max 150x80x250 mm</t>
  </si>
  <si>
    <t>mm</t>
  </si>
  <si>
    <t>zásobník skladačiek vrátane kontroly min množstva a pohonu posunu skladačiek</t>
  </si>
  <si>
    <t>min 800 mm</t>
  </si>
  <si>
    <t>dĺžka</t>
  </si>
  <si>
    <t>systém odoberania skladačiek zo zásobníka, zloženie , kontrola odoberania a prítomnosti produktov</t>
  </si>
  <si>
    <t>nútené, "pozitívne" otváranie skladačiek pre krabičky štvorcového prierezu</t>
  </si>
  <si>
    <t>prepravný systém kartónikov pomocou 4 reťazís unášačom so staviteľnou polohou</t>
  </si>
  <si>
    <t>rotačné elementy pre skladanie vnútorných chlopní</t>
  </si>
  <si>
    <t>dve stanice pre zakladanie produktov</t>
  </si>
  <si>
    <t>mechaniský systém uzatvárania vonkajších chlopní založením</t>
  </si>
  <si>
    <t>výstupný posunovací systém hotových kortónnov</t>
  </si>
  <si>
    <t>min za 20 min</t>
  </si>
  <si>
    <t>elektrický rozvádzač a ovládací panel s  riadiacou jednotkou</t>
  </si>
  <si>
    <t>plne mechaniský pohon prostredníctvom vačkového systému</t>
  </si>
  <si>
    <t>pohon stroja motorom s prevodovkou a frekvenčným meničom</t>
  </si>
  <si>
    <t>ochrana hlavného motora proti preťaženiu</t>
  </si>
  <si>
    <t>mechanická spojka výstupného posunovača</t>
  </si>
  <si>
    <t>jeden formát obalu</t>
  </si>
  <si>
    <t xml:space="preserve">Automatický vstupný a zakladací systém pre poháre </t>
  </si>
  <si>
    <t>akumulačný vstupný jednoradový dopravník produktov</t>
  </si>
  <si>
    <t>zastatvovací a polohovací systém produktov</t>
  </si>
  <si>
    <t>pick and place systém pre uchopenie produktu a jeho umiestnenie do kartónku</t>
  </si>
  <si>
    <t>špeciálny uchopovací systém pre poháre</t>
  </si>
  <si>
    <t>v jednom cykle prenos dvoch produktov</t>
  </si>
  <si>
    <t>pohyb ramena zaistený pomocou dvoch servomotorov</t>
  </si>
  <si>
    <t>Kúpna zmluva – Príloha č. 1:</t>
  </si>
  <si>
    <t>Technická špecifikácia predmetu zákazky</t>
  </si>
  <si>
    <t>Technická špecifikácia logického celku:  časť č.1</t>
  </si>
  <si>
    <t>Technická špecifikácia logického celku: časť 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</si>
</sst>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20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49" fontId="0" fillId="0" borderId="0" xfId="0" applyNumberFormat="1" applyFont="1" applyProtection="1"/>
    <xf numFmtId="49" fontId="0" fillId="0" borderId="0" xfId="0" applyNumberFormat="1" applyFont="1" applyAlignment="1" applyProtection="1">
      <alignment horizontal="justify"/>
    </xf>
    <xf numFmtId="0" fontId="6" fillId="0" borderId="0" xfId="0" applyFont="1" applyProtection="1"/>
    <xf numFmtId="49" fontId="0" fillId="0" borderId="0" xfId="0" applyNumberFormat="1" applyFont="1" applyAlignment="1" applyProtection="1">
      <alignment horizontal="justify" wrapText="1"/>
    </xf>
    <xf numFmtId="0" fontId="7" fillId="0" borderId="0" xfId="0" applyNumberFormat="1" applyFont="1" applyAlignment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1" xfId="0" applyNumberFormat="1" applyFont="1" applyFill="1" applyBorder="1" applyAlignment="1" applyProtection="1">
      <alignment horizontal="center"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6" xfId="0" applyNumberFormat="1" applyFont="1" applyFill="1" applyBorder="1" applyAlignment="1" applyProtection="1">
      <alignment horizontal="center" vertical="center" wrapText="1"/>
    </xf>
    <xf numFmtId="0" fontId="12" fillId="3" borderId="24" xfId="0" applyNumberFormat="1" applyFont="1" applyFill="1" applyBorder="1" applyAlignment="1" applyProtection="1">
      <alignment horizontal="center" vertical="center" wrapText="1"/>
    </xf>
    <xf numFmtId="0" fontId="1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7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9" xfId="0" applyNumberFormat="1" applyFont="1" applyFill="1" applyBorder="1" applyAlignment="1" applyProtection="1">
      <alignment horizontal="center" vertical="center" wrapText="1"/>
    </xf>
    <xf numFmtId="0" fontId="12" fillId="3" borderId="31" xfId="0" applyNumberFormat="1" applyFont="1" applyFill="1" applyBorder="1" applyAlignment="1" applyProtection="1">
      <alignment horizontal="center" vertical="center" wrapText="1"/>
    </xf>
    <xf numFmtId="0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2" borderId="42" xfId="0" applyNumberFormat="1" applyFont="1" applyFill="1" applyBorder="1" applyAlignment="1" applyProtection="1">
      <alignment horizontal="center" vertical="top" wrapText="1"/>
      <protection locked="0"/>
    </xf>
    <xf numFmtId="0" fontId="12" fillId="3" borderId="43" xfId="0" applyNumberFormat="1" applyFont="1" applyFill="1" applyBorder="1" applyAlignment="1" applyProtection="1">
      <alignment horizontal="center" vertical="center" wrapText="1"/>
    </xf>
    <xf numFmtId="0" fontId="12" fillId="3" borderId="30" xfId="0" applyNumberFormat="1" applyFont="1" applyFill="1" applyBorder="1" applyAlignment="1" applyProtection="1">
      <alignment horizontal="center" vertical="center" wrapText="1"/>
    </xf>
    <xf numFmtId="0" fontId="12" fillId="2" borderId="4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37" xfId="0" applyNumberFormat="1" applyFont="1" applyFill="1" applyBorder="1" applyAlignment="1" applyProtection="1">
      <alignment horizontal="center" vertical="top" wrapText="1"/>
      <protection locked="0"/>
    </xf>
    <xf numFmtId="0" fontId="12" fillId="3" borderId="48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0" fontId="12" fillId="3" borderId="46" xfId="0" applyNumberFormat="1" applyFont="1" applyFill="1" applyBorder="1" applyAlignment="1" applyProtection="1">
      <alignment horizontal="center" vertical="center" wrapText="1"/>
    </xf>
    <xf numFmtId="0" fontId="12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38" xfId="1" applyFont="1" applyFill="1" applyBorder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4" fillId="0" borderId="38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9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1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2" fillId="3" borderId="35" xfId="0" applyNumberFormat="1" applyFont="1" applyFill="1" applyBorder="1" applyAlignment="1" applyProtection="1">
      <alignment horizontal="center" vertical="center" wrapText="1"/>
    </xf>
    <xf numFmtId="0" fontId="12" fillId="3" borderId="33" xfId="0" applyNumberFormat="1" applyFont="1" applyFill="1" applyBorder="1" applyAlignment="1" applyProtection="1">
      <alignment vertical="center" wrapText="1"/>
    </xf>
    <xf numFmtId="0" fontId="12" fillId="3" borderId="34" xfId="0" applyNumberFormat="1" applyFont="1" applyFill="1" applyBorder="1" applyAlignment="1" applyProtection="1">
      <alignment vertical="center" wrapText="1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36" xfId="0" applyNumberFormat="1" applyFont="1" applyFill="1" applyBorder="1" applyAlignment="1" applyProtection="1">
      <alignment vertical="center" wrapText="1"/>
    </xf>
    <xf numFmtId="0" fontId="12" fillId="3" borderId="37" xfId="0" applyNumberFormat="1" applyFont="1" applyFill="1" applyBorder="1" applyAlignment="1" applyProtection="1">
      <alignment vertical="center" wrapText="1"/>
    </xf>
    <xf numFmtId="0" fontId="12" fillId="3" borderId="24" xfId="0" applyNumberFormat="1" applyFont="1" applyFill="1" applyBorder="1" applyAlignment="1" applyProtection="1">
      <alignment horizontal="center" vertical="center" wrapText="1"/>
    </xf>
    <xf numFmtId="0" fontId="12" fillId="3" borderId="25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vertical="center" wrapText="1"/>
    </xf>
    <xf numFmtId="0" fontId="12" fillId="3" borderId="15" xfId="0" applyNumberFormat="1" applyFont="1" applyFill="1" applyBorder="1" applyAlignment="1" applyProtection="1">
      <alignment vertical="center" wrapText="1"/>
    </xf>
    <xf numFmtId="0" fontId="12" fillId="3" borderId="46" xfId="0" applyNumberFormat="1" applyFont="1" applyFill="1" applyBorder="1" applyAlignment="1" applyProtection="1">
      <alignment vertical="center" wrapText="1"/>
    </xf>
    <xf numFmtId="0" fontId="12" fillId="3" borderId="47" xfId="0" applyNumberFormat="1" applyFont="1" applyFill="1" applyBorder="1" applyAlignment="1" applyProtection="1">
      <alignment vertical="center" wrapText="1"/>
    </xf>
    <xf numFmtId="0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47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horizontal="left" vertical="center" wrapText="1"/>
    </xf>
    <xf numFmtId="0" fontId="12" fillId="3" borderId="15" xfId="0" applyNumberFormat="1" applyFont="1" applyFill="1" applyBorder="1" applyAlignment="1" applyProtection="1">
      <alignment horizontal="left" vertical="center" wrapText="1"/>
    </xf>
    <xf numFmtId="0" fontId="12" fillId="3" borderId="9" xfId="0" applyNumberFormat="1" applyFont="1" applyFill="1" applyBorder="1" applyAlignment="1" applyProtection="1">
      <alignment horizontal="center" vertical="center" wrapText="1"/>
    </xf>
    <xf numFmtId="0" fontId="12" fillId="3" borderId="40" xfId="0" applyNumberFormat="1" applyFont="1" applyFill="1" applyBorder="1" applyAlignment="1" applyProtection="1">
      <alignment horizontal="center" vertical="center" wrapText="1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12" fillId="3" borderId="41" xfId="0" applyNumberFormat="1" applyFont="1" applyFill="1" applyBorder="1" applyAlignment="1" applyProtection="1">
      <alignment horizontal="center" vertical="center" wrapText="1"/>
    </xf>
    <xf numFmtId="0" fontId="12" fillId="3" borderId="23" xfId="0" applyNumberFormat="1" applyFont="1" applyFill="1" applyBorder="1" applyAlignment="1" applyProtection="1">
      <alignment horizontal="center" vertical="center" wrapText="1"/>
    </xf>
    <xf numFmtId="0" fontId="12" fillId="3" borderId="45" xfId="0" applyNumberFormat="1" applyFont="1" applyFill="1" applyBorder="1" applyAlignment="1" applyProtection="1">
      <alignment horizontal="center" vertical="center" wrapText="1"/>
    </xf>
    <xf numFmtId="0" fontId="12" fillId="3" borderId="48" xfId="0" applyNumberFormat="1" applyFont="1" applyFill="1" applyBorder="1" applyAlignment="1" applyProtection="1">
      <alignment vertical="center" wrapText="1"/>
    </xf>
    <xf numFmtId="0" fontId="12" fillId="3" borderId="49" xfId="0" applyNumberFormat="1" applyFont="1" applyFill="1" applyBorder="1" applyAlignment="1" applyProtection="1">
      <alignment vertical="center" wrapText="1"/>
    </xf>
    <xf numFmtId="0" fontId="12" fillId="3" borderId="48" xfId="0" applyNumberFormat="1" applyFont="1" applyFill="1" applyBorder="1" applyAlignment="1" applyProtection="1">
      <alignment horizontal="center" vertical="center" wrapText="1"/>
    </xf>
    <xf numFmtId="0" fontId="12" fillId="3" borderId="49" xfId="0" applyNumberFormat="1" applyFont="1" applyFill="1" applyBorder="1" applyAlignment="1" applyProtection="1">
      <alignment horizontal="center" vertical="center" wrapText="1"/>
    </xf>
    <xf numFmtId="0" fontId="12" fillId="3" borderId="10" xfId="0" applyNumberFormat="1" applyFont="1" applyFill="1" applyBorder="1" applyAlignment="1" applyProtection="1">
      <alignment vertical="center" wrapText="1"/>
    </xf>
    <xf numFmtId="0" fontId="12" fillId="3" borderId="11" xfId="0" applyNumberFormat="1" applyFont="1" applyFill="1" applyBorder="1" applyAlignment="1" applyProtection="1">
      <alignment vertical="center" wrapText="1"/>
    </xf>
    <xf numFmtId="0" fontId="12" fillId="3" borderId="19" xfId="0" applyNumberFormat="1" applyFont="1" applyFill="1" applyBorder="1" applyAlignment="1" applyProtection="1">
      <alignment vertical="center" wrapText="1"/>
    </xf>
    <xf numFmtId="0" fontId="12" fillId="3" borderId="20" xfId="0" applyNumberFormat="1" applyFont="1" applyFill="1" applyBorder="1" applyAlignment="1" applyProtection="1">
      <alignment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2" fillId="3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/>
    <xf numFmtId="0" fontId="0" fillId="3" borderId="0" xfId="0" applyNumberFormat="1" applyFont="1" applyFill="1" applyAlignment="1" applyProtection="1"/>
    <xf numFmtId="49" fontId="1" fillId="0" borderId="0" xfId="0" applyNumberFormat="1" applyFont="1" applyAlignment="1" applyProtection="1">
      <alignment horizontal="right"/>
    </xf>
    <xf numFmtId="49" fontId="0" fillId="3" borderId="0" xfId="0" applyNumberFormat="1" applyFont="1" applyFill="1" applyAlignment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24" xfId="0" applyNumberFormat="1" applyFont="1" applyFill="1" applyBorder="1" applyAlignment="1" applyProtection="1">
      <alignment vertical="center" wrapText="1"/>
    </xf>
    <xf numFmtId="0" fontId="12" fillId="3" borderId="25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justify"/>
    </xf>
    <xf numFmtId="49" fontId="0" fillId="0" borderId="0" xfId="0" applyNumberFormat="1" applyFont="1" applyAlignment="1" applyProtection="1">
      <alignment horizontal="justify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Santo%20group%20s.r.o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7">
          <cell r="F7" t="str">
            <v>Tovary</v>
          </cell>
        </row>
        <row r="15">
          <cell r="F15" t="str">
            <v>dvojkolové</v>
          </cell>
        </row>
        <row r="37">
          <cell r="K37">
            <v>43316</v>
          </cell>
        </row>
        <row r="39">
          <cell r="K39">
            <v>43285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/>
  <dimension ref="A1:P90"/>
  <sheetViews>
    <sheetView tabSelected="1" view="pageBreakPreview" zoomScaleNormal="100" zoomScaleSheetLayoutView="100" workbookViewId="0">
      <pane ySplit="3" topLeftCell="A4" activePane="bottomLeft" state="frozen"/>
      <selection pane="bottomLeft" activeCell="L80" sqref="L80"/>
    </sheetView>
  </sheetViews>
  <sheetFormatPr defaultColWidth="9.140625" defaultRowHeight="15" x14ac:dyDescent="0.25"/>
  <cols>
    <col min="1" max="1" width="4.7109375" style="1" customWidth="1"/>
    <col min="2" max="2" width="3.5703125" style="6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1" hidden="1" x14ac:dyDescent="0.25">
      <c r="A4" s="2">
        <f ca="1">IF(OR([1]summary!$K$39="",[1]summary!$K$39&gt;=[1]summary!$K$37),1,0)</f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 t="str">
        <f>'[1]Výzva na prieskum trhu'!$C$110</f>
        <v xml:space="preserve">Príloha č. 1: </v>
      </c>
    </row>
    <row r="5" spans="1:16" s="2" customFormat="1" ht="23.25" customHeight="1" x14ac:dyDescent="0.25">
      <c r="A5" s="2">
        <v>1</v>
      </c>
      <c r="B5" s="62" t="s">
        <v>89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s="2" customFormat="1" x14ac:dyDescent="0.25">
      <c r="A6" s="2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2" customFormat="1" ht="23.25" customHeight="1" x14ac:dyDescent="0.25">
      <c r="A7" s="2">
        <v>1</v>
      </c>
      <c r="B7" s="62" t="s">
        <v>90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">
        <v>1</v>
      </c>
    </row>
    <row r="9" spans="1:16" x14ac:dyDescent="0.25">
      <c r="A9" s="1">
        <v>1</v>
      </c>
    </row>
    <row r="10" spans="1:16" hidden="1" x14ac:dyDescent="0.25">
      <c r="A10" s="1">
        <f>IF([1]summary!$F$7=P10,1,0)</f>
        <v>0</v>
      </c>
      <c r="B10" s="118" t="s">
        <v>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7"/>
      <c r="N10" s="7"/>
      <c r="P10" s="8" t="s">
        <v>2</v>
      </c>
    </row>
    <row r="11" spans="1:16" hidden="1" x14ac:dyDescent="0.25">
      <c r="A11" s="1">
        <f>A10</f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15" hidden="1" customHeight="1" x14ac:dyDescent="0.25">
      <c r="A12" s="1">
        <f>A11</f>
        <v>0</v>
      </c>
      <c r="B12" s="119" t="s">
        <v>3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9"/>
      <c r="N12" s="9"/>
    </row>
    <row r="13" spans="1:16" hidden="1" x14ac:dyDescent="0.25">
      <c r="A13" s="1">
        <f>A12</f>
        <v>0</v>
      </c>
    </row>
    <row r="14" spans="1:16" s="11" customFormat="1" ht="18.75" x14ac:dyDescent="0.3">
      <c r="A14" s="1">
        <f>$A$15</f>
        <v>1</v>
      </c>
      <c r="B14" s="105" t="s">
        <v>91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"/>
      <c r="N14" s="10"/>
    </row>
    <row r="15" spans="1:16" x14ac:dyDescent="0.25">
      <c r="A15" s="1">
        <f>IF($A$10=0,1,0)*IF($B$15="",0,1)</f>
        <v>1</v>
      </c>
      <c r="B15" s="106" t="s">
        <v>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6" x14ac:dyDescent="0.25">
      <c r="A16" s="1">
        <f>$A$15</f>
        <v>1</v>
      </c>
      <c r="P16" s="12"/>
    </row>
    <row r="17" spans="1:16" x14ac:dyDescent="0.25">
      <c r="A17" s="1">
        <f>IF($A$10=0,1,0)</f>
        <v>1</v>
      </c>
      <c r="B17" s="107" t="s">
        <v>5</v>
      </c>
      <c r="C17" s="107"/>
      <c r="D17" s="108" t="s">
        <v>4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P17" s="12"/>
    </row>
    <row r="18" spans="1:16" ht="15.75" thickBot="1" x14ac:dyDescent="0.3">
      <c r="A18" s="1">
        <f>$A$17</f>
        <v>1</v>
      </c>
      <c r="P18" s="12"/>
    </row>
    <row r="19" spans="1:16" ht="69.95" customHeight="1" thickBot="1" x14ac:dyDescent="0.3">
      <c r="A19" s="1">
        <f t="shared" ref="A19:A48" si="0">$A$17</f>
        <v>1</v>
      </c>
      <c r="B19" s="109" t="s">
        <v>6</v>
      </c>
      <c r="C19" s="110"/>
      <c r="D19" s="110"/>
      <c r="E19" s="111"/>
      <c r="F19" s="112" t="s">
        <v>7</v>
      </c>
      <c r="G19" s="113"/>
      <c r="H19" s="109" t="s">
        <v>8</v>
      </c>
      <c r="I19" s="111"/>
      <c r="J19" s="13" t="s">
        <v>9</v>
      </c>
      <c r="K19" s="114" t="s">
        <v>10</v>
      </c>
      <c r="L19" s="115"/>
      <c r="M19" s="14" t="s">
        <v>11</v>
      </c>
      <c r="N19" s="15" t="s">
        <v>12</v>
      </c>
      <c r="P19" s="12"/>
    </row>
    <row r="20" spans="1:16" ht="36" customHeight="1" x14ac:dyDescent="0.25">
      <c r="A20" s="1">
        <f t="shared" si="0"/>
        <v>1</v>
      </c>
      <c r="B20" s="66" t="s">
        <v>4</v>
      </c>
      <c r="C20" s="88"/>
      <c r="D20" s="88"/>
      <c r="E20" s="88"/>
      <c r="F20" s="99" t="s">
        <v>13</v>
      </c>
      <c r="G20" s="100"/>
      <c r="H20" s="72" t="s">
        <v>14</v>
      </c>
      <c r="I20" s="73"/>
      <c r="J20" s="16" t="s">
        <v>15</v>
      </c>
      <c r="K20" s="17" t="s">
        <v>16</v>
      </c>
      <c r="L20" s="18"/>
      <c r="M20" s="63"/>
      <c r="N20" s="58"/>
    </row>
    <row r="21" spans="1:16" ht="18" customHeight="1" x14ac:dyDescent="0.25">
      <c r="A21" s="1">
        <f t="shared" si="0"/>
        <v>1</v>
      </c>
      <c r="B21" s="90"/>
      <c r="C21" s="91"/>
      <c r="D21" s="91"/>
      <c r="E21" s="91"/>
      <c r="F21" s="86" t="s">
        <v>17</v>
      </c>
      <c r="G21" s="87"/>
      <c r="H21" s="78" t="s">
        <v>18</v>
      </c>
      <c r="I21" s="79"/>
      <c r="J21" s="19" t="s">
        <v>15</v>
      </c>
      <c r="K21" s="20" t="s">
        <v>16</v>
      </c>
      <c r="L21" s="21"/>
      <c r="M21" s="64"/>
      <c r="N21" s="59"/>
    </row>
    <row r="22" spans="1:16" ht="26.25" customHeight="1" x14ac:dyDescent="0.25">
      <c r="A22" s="1">
        <f t="shared" si="0"/>
        <v>1</v>
      </c>
      <c r="B22" s="90"/>
      <c r="C22" s="91"/>
      <c r="D22" s="91"/>
      <c r="E22" s="91"/>
      <c r="F22" s="101" t="s">
        <v>19</v>
      </c>
      <c r="G22" s="102"/>
      <c r="H22" s="103" t="s">
        <v>20</v>
      </c>
      <c r="I22" s="104"/>
      <c r="J22" s="22"/>
      <c r="K22" s="23" t="s">
        <v>21</v>
      </c>
      <c r="L22" s="24"/>
      <c r="M22" s="64"/>
      <c r="N22" s="59"/>
    </row>
    <row r="23" spans="1:16" ht="18" customHeight="1" x14ac:dyDescent="0.25">
      <c r="A23" s="1">
        <f t="shared" si="0"/>
        <v>1</v>
      </c>
      <c r="B23" s="90"/>
      <c r="C23" s="91"/>
      <c r="D23" s="91"/>
      <c r="E23" s="91"/>
      <c r="F23" s="101" t="s">
        <v>22</v>
      </c>
      <c r="G23" s="102"/>
      <c r="H23" s="103" t="s">
        <v>23</v>
      </c>
      <c r="I23" s="104"/>
      <c r="J23" s="22" t="s">
        <v>15</v>
      </c>
      <c r="K23" s="23" t="s">
        <v>16</v>
      </c>
      <c r="L23" s="24"/>
      <c r="M23" s="64"/>
      <c r="N23" s="59"/>
    </row>
    <row r="24" spans="1:16" ht="28.5" customHeight="1" x14ac:dyDescent="0.25">
      <c r="A24" s="1">
        <f t="shared" si="0"/>
        <v>1</v>
      </c>
      <c r="B24" s="90"/>
      <c r="C24" s="91"/>
      <c r="D24" s="91"/>
      <c r="E24" s="91"/>
      <c r="F24" s="101" t="s">
        <v>24</v>
      </c>
      <c r="G24" s="102"/>
      <c r="H24" s="103" t="s">
        <v>25</v>
      </c>
      <c r="I24" s="104"/>
      <c r="J24" s="22" t="s">
        <v>15</v>
      </c>
      <c r="K24" s="23" t="s">
        <v>16</v>
      </c>
      <c r="L24" s="24"/>
      <c r="M24" s="64"/>
      <c r="N24" s="59"/>
    </row>
    <row r="25" spans="1:16" ht="15" customHeight="1" x14ac:dyDescent="0.25">
      <c r="A25" s="1">
        <f t="shared" si="0"/>
        <v>1</v>
      </c>
      <c r="B25" s="90"/>
      <c r="C25" s="91"/>
      <c r="D25" s="91"/>
      <c r="E25" s="91"/>
      <c r="F25" s="101" t="s">
        <v>26</v>
      </c>
      <c r="G25" s="102"/>
      <c r="H25" s="103" t="s">
        <v>27</v>
      </c>
      <c r="I25" s="104"/>
      <c r="J25" s="22"/>
      <c r="K25" s="23" t="s">
        <v>21</v>
      </c>
      <c r="L25" s="24"/>
      <c r="M25" s="64"/>
      <c r="N25" s="59"/>
    </row>
    <row r="26" spans="1:16" ht="28.5" customHeight="1" x14ac:dyDescent="0.25">
      <c r="A26" s="1">
        <f t="shared" si="0"/>
        <v>1</v>
      </c>
      <c r="B26" s="90"/>
      <c r="C26" s="91"/>
      <c r="D26" s="91"/>
      <c r="E26" s="91"/>
      <c r="F26" s="101" t="s">
        <v>28</v>
      </c>
      <c r="G26" s="102"/>
      <c r="H26" s="103" t="s">
        <v>29</v>
      </c>
      <c r="I26" s="104"/>
      <c r="J26" s="22"/>
      <c r="K26" s="23" t="s">
        <v>21</v>
      </c>
      <c r="L26" s="24"/>
      <c r="M26" s="64"/>
      <c r="N26" s="59"/>
    </row>
    <row r="27" spans="1:16" ht="26.25" customHeight="1" x14ac:dyDescent="0.25">
      <c r="A27" s="1">
        <f t="shared" si="0"/>
        <v>1</v>
      </c>
      <c r="B27" s="90"/>
      <c r="C27" s="91"/>
      <c r="D27" s="91"/>
      <c r="E27" s="91"/>
      <c r="F27" s="101" t="s">
        <v>30</v>
      </c>
      <c r="G27" s="102"/>
      <c r="H27" s="103" t="s">
        <v>31</v>
      </c>
      <c r="I27" s="104"/>
      <c r="J27" s="22" t="s">
        <v>32</v>
      </c>
      <c r="K27" s="23" t="s">
        <v>16</v>
      </c>
      <c r="L27" s="24"/>
      <c r="M27" s="64"/>
      <c r="N27" s="59"/>
    </row>
    <row r="28" spans="1:16" ht="37.5" customHeight="1" x14ac:dyDescent="0.25">
      <c r="A28" s="1">
        <f t="shared" si="0"/>
        <v>1</v>
      </c>
      <c r="B28" s="90"/>
      <c r="C28" s="91"/>
      <c r="D28" s="91"/>
      <c r="E28" s="91"/>
      <c r="F28" s="101" t="s">
        <v>33</v>
      </c>
      <c r="G28" s="102"/>
      <c r="H28" s="103" t="s">
        <v>34</v>
      </c>
      <c r="I28" s="104"/>
      <c r="J28" s="22"/>
      <c r="K28" s="23" t="s">
        <v>21</v>
      </c>
      <c r="L28" s="24"/>
      <c r="M28" s="64"/>
      <c r="N28" s="59"/>
    </row>
    <row r="29" spans="1:16" ht="26.25" customHeight="1" x14ac:dyDescent="0.25">
      <c r="A29" s="1">
        <f t="shared" si="0"/>
        <v>1</v>
      </c>
      <c r="B29" s="90"/>
      <c r="C29" s="91"/>
      <c r="D29" s="91"/>
      <c r="E29" s="91"/>
      <c r="F29" s="101" t="s">
        <v>35</v>
      </c>
      <c r="G29" s="102"/>
      <c r="H29" s="103" t="s">
        <v>34</v>
      </c>
      <c r="I29" s="104"/>
      <c r="J29" s="22"/>
      <c r="K29" s="23" t="s">
        <v>21</v>
      </c>
      <c r="L29" s="24"/>
      <c r="M29" s="64"/>
      <c r="N29" s="59"/>
    </row>
    <row r="30" spans="1:16" ht="26.25" customHeight="1" x14ac:dyDescent="0.25">
      <c r="A30" s="1">
        <f t="shared" si="0"/>
        <v>1</v>
      </c>
      <c r="B30" s="90"/>
      <c r="C30" s="91"/>
      <c r="D30" s="91"/>
      <c r="E30" s="91"/>
      <c r="F30" s="101" t="s">
        <v>36</v>
      </c>
      <c r="G30" s="102"/>
      <c r="H30" s="103" t="s">
        <v>34</v>
      </c>
      <c r="I30" s="104"/>
      <c r="J30" s="22"/>
      <c r="K30" s="23" t="s">
        <v>21</v>
      </c>
      <c r="L30" s="24"/>
      <c r="M30" s="64"/>
      <c r="N30" s="59"/>
    </row>
    <row r="31" spans="1:16" ht="28.5" customHeight="1" x14ac:dyDescent="0.25">
      <c r="A31" s="1">
        <f t="shared" si="0"/>
        <v>1</v>
      </c>
      <c r="B31" s="90"/>
      <c r="C31" s="91"/>
      <c r="D31" s="91"/>
      <c r="E31" s="91"/>
      <c r="F31" s="101" t="s">
        <v>37</v>
      </c>
      <c r="G31" s="102"/>
      <c r="H31" s="103" t="s">
        <v>34</v>
      </c>
      <c r="I31" s="104"/>
      <c r="J31" s="22"/>
      <c r="K31" s="23" t="s">
        <v>21</v>
      </c>
      <c r="L31" s="24"/>
      <c r="M31" s="64"/>
      <c r="N31" s="59"/>
    </row>
    <row r="32" spans="1:16" ht="15" customHeight="1" x14ac:dyDescent="0.25">
      <c r="A32" s="1">
        <f t="shared" si="0"/>
        <v>1</v>
      </c>
      <c r="B32" s="90"/>
      <c r="C32" s="91"/>
      <c r="D32" s="91"/>
      <c r="E32" s="91"/>
      <c r="F32" s="101" t="s">
        <v>38</v>
      </c>
      <c r="G32" s="102"/>
      <c r="H32" s="103" t="s">
        <v>34</v>
      </c>
      <c r="I32" s="104"/>
      <c r="J32" s="22"/>
      <c r="K32" s="23" t="s">
        <v>21</v>
      </c>
      <c r="L32" s="24"/>
      <c r="M32" s="64"/>
      <c r="N32" s="59"/>
    </row>
    <row r="33" spans="1:14" ht="29.25" customHeight="1" x14ac:dyDescent="0.25">
      <c r="A33" s="1">
        <f t="shared" si="0"/>
        <v>1</v>
      </c>
      <c r="B33" s="90"/>
      <c r="C33" s="91"/>
      <c r="D33" s="91"/>
      <c r="E33" s="91"/>
      <c r="F33" s="101" t="s">
        <v>39</v>
      </c>
      <c r="G33" s="102"/>
      <c r="H33" s="103" t="s">
        <v>40</v>
      </c>
      <c r="I33" s="104"/>
      <c r="J33" s="22" t="s">
        <v>41</v>
      </c>
      <c r="K33" s="23" t="s">
        <v>16</v>
      </c>
      <c r="L33" s="25"/>
      <c r="M33" s="64"/>
      <c r="N33" s="59"/>
    </row>
    <row r="34" spans="1:14" ht="15" customHeight="1" x14ac:dyDescent="0.25">
      <c r="A34" s="1">
        <f t="shared" si="0"/>
        <v>1</v>
      </c>
      <c r="B34" s="90"/>
      <c r="C34" s="91"/>
      <c r="D34" s="91"/>
      <c r="E34" s="91"/>
      <c r="F34" s="101" t="s">
        <v>42</v>
      </c>
      <c r="G34" s="102"/>
      <c r="H34" s="103" t="s">
        <v>34</v>
      </c>
      <c r="I34" s="104"/>
      <c r="J34" s="22"/>
      <c r="K34" s="23" t="s">
        <v>21</v>
      </c>
      <c r="L34" s="24"/>
      <c r="M34" s="64"/>
      <c r="N34" s="59"/>
    </row>
    <row r="35" spans="1:14" ht="29.25" customHeight="1" x14ac:dyDescent="0.25">
      <c r="A35" s="1">
        <f t="shared" si="0"/>
        <v>1</v>
      </c>
      <c r="B35" s="90"/>
      <c r="C35" s="91"/>
      <c r="D35" s="91"/>
      <c r="E35" s="91"/>
      <c r="F35" s="101" t="s">
        <v>43</v>
      </c>
      <c r="G35" s="102"/>
      <c r="H35" s="103" t="s">
        <v>34</v>
      </c>
      <c r="I35" s="104"/>
      <c r="J35" s="22"/>
      <c r="K35" s="23" t="s">
        <v>21</v>
      </c>
      <c r="L35" s="24"/>
      <c r="M35" s="64"/>
      <c r="N35" s="59"/>
    </row>
    <row r="36" spans="1:14" ht="15" customHeight="1" x14ac:dyDescent="0.25">
      <c r="A36" s="1">
        <f t="shared" si="0"/>
        <v>1</v>
      </c>
      <c r="B36" s="90"/>
      <c r="C36" s="91"/>
      <c r="D36" s="91"/>
      <c r="E36" s="91"/>
      <c r="F36" s="101" t="s">
        <v>44</v>
      </c>
      <c r="G36" s="102"/>
      <c r="H36" s="103" t="s">
        <v>34</v>
      </c>
      <c r="I36" s="104"/>
      <c r="J36" s="22"/>
      <c r="K36" s="23" t="s">
        <v>21</v>
      </c>
      <c r="L36" s="24"/>
      <c r="M36" s="64"/>
      <c r="N36" s="59"/>
    </row>
    <row r="37" spans="1:14" ht="27.75" customHeight="1" thickBot="1" x14ac:dyDescent="0.3">
      <c r="A37" s="1">
        <f t="shared" si="0"/>
        <v>1</v>
      </c>
      <c r="B37" s="68"/>
      <c r="C37" s="93"/>
      <c r="D37" s="93"/>
      <c r="E37" s="93"/>
      <c r="F37" s="116" t="s">
        <v>45</v>
      </c>
      <c r="G37" s="117"/>
      <c r="H37" s="76" t="s">
        <v>34</v>
      </c>
      <c r="I37" s="77"/>
      <c r="J37" s="26"/>
      <c r="K37" s="27" t="s">
        <v>21</v>
      </c>
      <c r="L37" s="28"/>
      <c r="M37" s="65"/>
      <c r="N37" s="60"/>
    </row>
    <row r="38" spans="1:14" ht="15" customHeight="1" x14ac:dyDescent="0.25">
      <c r="A38" s="1">
        <f t="shared" si="0"/>
        <v>1</v>
      </c>
      <c r="B38" s="66" t="s">
        <v>46</v>
      </c>
      <c r="C38" s="88"/>
      <c r="D38" s="88"/>
      <c r="E38" s="88"/>
      <c r="F38" s="99" t="s">
        <v>47</v>
      </c>
      <c r="G38" s="100"/>
      <c r="H38" s="72" t="s">
        <v>34</v>
      </c>
      <c r="I38" s="73"/>
      <c r="J38" s="29"/>
      <c r="K38" s="17" t="s">
        <v>21</v>
      </c>
      <c r="L38" s="30"/>
      <c r="M38" s="63"/>
      <c r="N38" s="58"/>
    </row>
    <row r="39" spans="1:14" ht="15" customHeight="1" x14ac:dyDescent="0.25">
      <c r="A39" s="1">
        <f t="shared" si="0"/>
        <v>1</v>
      </c>
      <c r="B39" s="90"/>
      <c r="C39" s="91"/>
      <c r="D39" s="91"/>
      <c r="E39" s="91"/>
      <c r="F39" s="101" t="s">
        <v>48</v>
      </c>
      <c r="G39" s="102"/>
      <c r="H39" s="103" t="s">
        <v>49</v>
      </c>
      <c r="I39" s="104"/>
      <c r="J39" s="31" t="s">
        <v>50</v>
      </c>
      <c r="K39" s="23" t="s">
        <v>16</v>
      </c>
      <c r="L39" s="24"/>
      <c r="M39" s="64"/>
      <c r="N39" s="59"/>
    </row>
    <row r="40" spans="1:14" ht="15" customHeight="1" thickBot="1" x14ac:dyDescent="0.3">
      <c r="A40" s="1">
        <f t="shared" si="0"/>
        <v>1</v>
      </c>
      <c r="B40" s="68"/>
      <c r="C40" s="93"/>
      <c r="D40" s="93"/>
      <c r="E40" s="93"/>
      <c r="F40" s="116" t="s">
        <v>51</v>
      </c>
      <c r="G40" s="117"/>
      <c r="H40" s="76" t="s">
        <v>34</v>
      </c>
      <c r="I40" s="77"/>
      <c r="J40" s="32"/>
      <c r="K40" s="27" t="s">
        <v>21</v>
      </c>
      <c r="L40" s="28"/>
      <c r="M40" s="65"/>
      <c r="N40" s="60"/>
    </row>
    <row r="41" spans="1:14" s="2" customFormat="1" ht="30" customHeight="1" x14ac:dyDescent="0.25">
      <c r="A41" s="1">
        <f t="shared" si="0"/>
        <v>1</v>
      </c>
      <c r="B41" s="66" t="s">
        <v>52</v>
      </c>
      <c r="C41" s="67"/>
      <c r="D41" s="70" t="s">
        <v>53</v>
      </c>
      <c r="E41" s="71"/>
      <c r="F41" s="72" t="s">
        <v>54</v>
      </c>
      <c r="G41" s="73" t="s">
        <v>54</v>
      </c>
      <c r="H41" s="72" t="s">
        <v>34</v>
      </c>
      <c r="I41" s="73"/>
      <c r="J41" s="16" t="s">
        <v>54</v>
      </c>
      <c r="K41" s="17" t="s">
        <v>21</v>
      </c>
      <c r="L41" s="33"/>
      <c r="M41" s="17" t="s">
        <v>54</v>
      </c>
      <c r="N41" s="49" t="s">
        <v>54</v>
      </c>
    </row>
    <row r="42" spans="1:14" s="2" customFormat="1" ht="30" customHeight="1" thickBot="1" x14ac:dyDescent="0.3">
      <c r="A42" s="1">
        <f t="shared" si="0"/>
        <v>1</v>
      </c>
      <c r="B42" s="68"/>
      <c r="C42" s="69"/>
      <c r="D42" s="74" t="s">
        <v>55</v>
      </c>
      <c r="E42" s="75"/>
      <c r="F42" s="76" t="s">
        <v>54</v>
      </c>
      <c r="G42" s="77" t="s">
        <v>54</v>
      </c>
      <c r="H42" s="76" t="s">
        <v>34</v>
      </c>
      <c r="I42" s="77"/>
      <c r="J42" s="26" t="s">
        <v>54</v>
      </c>
      <c r="K42" s="27" t="s">
        <v>21</v>
      </c>
      <c r="L42" s="34"/>
      <c r="M42" s="27" t="s">
        <v>54</v>
      </c>
      <c r="N42" s="50" t="s">
        <v>54</v>
      </c>
    </row>
    <row r="43" spans="1:14" x14ac:dyDescent="0.25">
      <c r="A43" s="1">
        <f t="shared" si="0"/>
        <v>1</v>
      </c>
    </row>
    <row r="44" spans="1:14" x14ac:dyDescent="0.25">
      <c r="A44" s="1">
        <f t="shared" si="0"/>
        <v>1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4" x14ac:dyDescent="0.25">
      <c r="A45" s="1">
        <f t="shared" si="0"/>
        <v>1</v>
      </c>
      <c r="C45" s="52" t="s">
        <v>56</v>
      </c>
      <c r="D45" s="53"/>
      <c r="E45" s="53"/>
      <c r="F45" s="51"/>
      <c r="G45" s="51"/>
      <c r="H45" s="51"/>
      <c r="I45" s="51"/>
      <c r="J45" s="51"/>
      <c r="K45" s="51"/>
      <c r="L45" s="51"/>
      <c r="M45" s="51"/>
    </row>
    <row r="46" spans="1:14" s="35" customFormat="1" x14ac:dyDescent="0.25">
      <c r="A46" s="1">
        <f t="shared" si="0"/>
        <v>1</v>
      </c>
      <c r="C46" s="52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s="35" customFormat="1" ht="15" customHeight="1" x14ac:dyDescent="0.25">
      <c r="A47" s="1">
        <f t="shared" si="0"/>
        <v>1</v>
      </c>
      <c r="C47" s="52" t="s">
        <v>57</v>
      </c>
      <c r="D47" s="53"/>
      <c r="E47" s="53"/>
      <c r="F47" s="54"/>
      <c r="G47" s="54"/>
      <c r="H47" s="54"/>
      <c r="I47" s="55"/>
      <c r="J47" s="55"/>
      <c r="K47" s="55"/>
      <c r="L47" s="55"/>
      <c r="M47" s="56"/>
      <c r="N47" s="36"/>
    </row>
    <row r="48" spans="1:14" s="35" customFormat="1" x14ac:dyDescent="0.25">
      <c r="A48" s="1">
        <f t="shared" si="0"/>
        <v>1</v>
      </c>
      <c r="C48" s="54"/>
      <c r="D48" s="54"/>
      <c r="E48" s="54"/>
      <c r="F48" s="54"/>
      <c r="G48" s="56"/>
      <c r="H48" s="54"/>
      <c r="I48" s="61" t="str">
        <f ca="1">"podpis a pečiatka "&amp;IF(OR([1]summary!$K$39="",[1]summary!$K$39&gt;=[1]summary!$K$37),"navrhovateľa","dodávateľa")</f>
        <v>podpis a pečiatka dodávateľa</v>
      </c>
      <c r="J48" s="61"/>
      <c r="K48" s="61"/>
      <c r="L48" s="61"/>
      <c r="M48" s="57"/>
      <c r="N48" s="37"/>
    </row>
    <row r="49" spans="1:16" s="2" customFormat="1" ht="23.25" customHeight="1" x14ac:dyDescent="0.25">
      <c r="A49" s="2">
        <v>1</v>
      </c>
      <c r="B49" s="62" t="s">
        <v>89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6" s="2" customFormat="1" x14ac:dyDescent="0.25">
      <c r="A50" s="2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6" s="2" customFormat="1" ht="23.25" customHeight="1" x14ac:dyDescent="0.25">
      <c r="A51" s="2">
        <v>1</v>
      </c>
      <c r="B51" s="62" t="s">
        <v>90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6" s="11" customFormat="1" ht="18.75" x14ac:dyDescent="0.3">
      <c r="A52" s="1">
        <f>$A$15</f>
        <v>1</v>
      </c>
      <c r="B52" s="105" t="s">
        <v>92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"/>
      <c r="N52" s="10"/>
    </row>
    <row r="53" spans="1:16" x14ac:dyDescent="0.25">
      <c r="A53" s="1">
        <f>IF($A$10=0,1,0)*IF($B$15="",0,1)</f>
        <v>1</v>
      </c>
      <c r="B53" s="106" t="s">
        <v>4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6" x14ac:dyDescent="0.25">
      <c r="A54" s="1">
        <f>$A$15</f>
        <v>1</v>
      </c>
      <c r="P54" s="12"/>
    </row>
    <row r="55" spans="1:16" x14ac:dyDescent="0.25">
      <c r="A55" s="1">
        <f>IF($A$10=0,1,0)</f>
        <v>1</v>
      </c>
      <c r="B55" s="107" t="s">
        <v>5</v>
      </c>
      <c r="C55" s="107"/>
      <c r="D55" s="108" t="s">
        <v>58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P55" s="12"/>
    </row>
    <row r="56" spans="1:16" ht="15.75" thickBot="1" x14ac:dyDescent="0.3">
      <c r="A56" s="1">
        <f>$A$17</f>
        <v>1</v>
      </c>
      <c r="P56" s="12"/>
    </row>
    <row r="57" spans="1:16" ht="69.95" customHeight="1" thickBot="1" x14ac:dyDescent="0.3">
      <c r="A57" s="1">
        <f t="shared" ref="A57:A90" si="1">$A$17</f>
        <v>1</v>
      </c>
      <c r="B57" s="109" t="s">
        <v>6</v>
      </c>
      <c r="C57" s="110"/>
      <c r="D57" s="110"/>
      <c r="E57" s="111"/>
      <c r="F57" s="112" t="s">
        <v>7</v>
      </c>
      <c r="G57" s="113"/>
      <c r="H57" s="109" t="s">
        <v>8</v>
      </c>
      <c r="I57" s="111"/>
      <c r="J57" s="13" t="s">
        <v>9</v>
      </c>
      <c r="K57" s="114" t="s">
        <v>10</v>
      </c>
      <c r="L57" s="115"/>
      <c r="M57" s="38" t="s">
        <v>11</v>
      </c>
      <c r="N57" s="39" t="s">
        <v>12</v>
      </c>
      <c r="P57" s="12"/>
    </row>
    <row r="58" spans="1:16" ht="15" customHeight="1" x14ac:dyDescent="0.25">
      <c r="A58" s="1">
        <f t="shared" si="1"/>
        <v>1</v>
      </c>
      <c r="B58" s="66" t="s">
        <v>59</v>
      </c>
      <c r="C58" s="88"/>
      <c r="D58" s="88"/>
      <c r="E58" s="89"/>
      <c r="F58" s="99" t="s">
        <v>60</v>
      </c>
      <c r="G58" s="100"/>
      <c r="H58" s="72" t="s">
        <v>61</v>
      </c>
      <c r="I58" s="73"/>
      <c r="J58" s="16" t="s">
        <v>15</v>
      </c>
      <c r="K58" s="17" t="s">
        <v>16</v>
      </c>
      <c r="L58" s="33"/>
      <c r="M58" s="63"/>
      <c r="N58" s="58"/>
    </row>
    <row r="59" spans="1:16" ht="29.25" customHeight="1" x14ac:dyDescent="0.25">
      <c r="A59" s="1">
        <f t="shared" si="1"/>
        <v>1</v>
      </c>
      <c r="B59" s="90"/>
      <c r="C59" s="91"/>
      <c r="D59" s="91"/>
      <c r="E59" s="92"/>
      <c r="F59" s="101" t="s">
        <v>19</v>
      </c>
      <c r="G59" s="102"/>
      <c r="H59" s="103" t="s">
        <v>62</v>
      </c>
      <c r="I59" s="104"/>
      <c r="J59" s="22" t="s">
        <v>34</v>
      </c>
      <c r="K59" s="23" t="s">
        <v>21</v>
      </c>
      <c r="L59" s="40"/>
      <c r="M59" s="64"/>
      <c r="N59" s="59"/>
    </row>
    <row r="60" spans="1:16" ht="32.25" customHeight="1" x14ac:dyDescent="0.25">
      <c r="A60" s="1">
        <f t="shared" si="1"/>
        <v>1</v>
      </c>
      <c r="B60" s="90"/>
      <c r="C60" s="91"/>
      <c r="D60" s="91"/>
      <c r="E60" s="92"/>
      <c r="F60" s="101" t="s">
        <v>24</v>
      </c>
      <c r="G60" s="102"/>
      <c r="H60" s="103" t="s">
        <v>63</v>
      </c>
      <c r="I60" s="104"/>
      <c r="J60" s="22" t="s">
        <v>64</v>
      </c>
      <c r="K60" s="23" t="s">
        <v>16</v>
      </c>
      <c r="L60" s="40"/>
      <c r="M60" s="64"/>
      <c r="N60" s="59"/>
    </row>
    <row r="61" spans="1:16" ht="29.25" customHeight="1" x14ac:dyDescent="0.25">
      <c r="A61" s="1">
        <f t="shared" si="1"/>
        <v>1</v>
      </c>
      <c r="B61" s="90"/>
      <c r="C61" s="91"/>
      <c r="D61" s="91"/>
      <c r="E61" s="92"/>
      <c r="F61" s="101" t="s">
        <v>28</v>
      </c>
      <c r="G61" s="102"/>
      <c r="H61" s="103" t="s">
        <v>29</v>
      </c>
      <c r="I61" s="104"/>
      <c r="J61" s="22" t="s">
        <v>34</v>
      </c>
      <c r="K61" s="23" t="s">
        <v>21</v>
      </c>
      <c r="L61" s="40"/>
      <c r="M61" s="64"/>
      <c r="N61" s="59"/>
    </row>
    <row r="62" spans="1:16" ht="30" customHeight="1" x14ac:dyDescent="0.25">
      <c r="A62" s="1">
        <f t="shared" si="1"/>
        <v>1</v>
      </c>
      <c r="B62" s="90"/>
      <c r="C62" s="91"/>
      <c r="D62" s="91"/>
      <c r="E62" s="92"/>
      <c r="F62" s="80" t="s">
        <v>65</v>
      </c>
      <c r="G62" s="81"/>
      <c r="H62" s="78" t="s">
        <v>66</v>
      </c>
      <c r="I62" s="79"/>
      <c r="J62" s="22" t="s">
        <v>67</v>
      </c>
      <c r="K62" s="23" t="s">
        <v>16</v>
      </c>
      <c r="L62" s="40"/>
      <c r="M62" s="64"/>
      <c r="N62" s="59"/>
    </row>
    <row r="63" spans="1:16" ht="39" customHeight="1" x14ac:dyDescent="0.25">
      <c r="A63" s="1">
        <f t="shared" si="1"/>
        <v>1</v>
      </c>
      <c r="B63" s="90"/>
      <c r="C63" s="91"/>
      <c r="D63" s="91"/>
      <c r="E63" s="92"/>
      <c r="F63" s="80" t="s">
        <v>68</v>
      </c>
      <c r="G63" s="81"/>
      <c r="H63" s="78" t="s">
        <v>34</v>
      </c>
      <c r="I63" s="79"/>
      <c r="J63" s="22"/>
      <c r="K63" s="23" t="s">
        <v>21</v>
      </c>
      <c r="L63" s="40"/>
      <c r="M63" s="64"/>
      <c r="N63" s="59"/>
    </row>
    <row r="64" spans="1:16" ht="29.25" customHeight="1" x14ac:dyDescent="0.25">
      <c r="A64" s="1">
        <f t="shared" si="1"/>
        <v>1</v>
      </c>
      <c r="B64" s="90"/>
      <c r="C64" s="91"/>
      <c r="D64" s="91"/>
      <c r="E64" s="92"/>
      <c r="F64" s="80" t="s">
        <v>69</v>
      </c>
      <c r="G64" s="81"/>
      <c r="H64" s="78" t="s">
        <v>34</v>
      </c>
      <c r="I64" s="79"/>
      <c r="J64" s="22"/>
      <c r="K64" s="23" t="s">
        <v>21</v>
      </c>
      <c r="L64" s="40"/>
      <c r="M64" s="64"/>
      <c r="N64" s="59"/>
    </row>
    <row r="65" spans="1:14" ht="30.75" customHeight="1" x14ac:dyDescent="0.25">
      <c r="A65" s="1">
        <f t="shared" si="1"/>
        <v>1</v>
      </c>
      <c r="B65" s="90"/>
      <c r="C65" s="91"/>
      <c r="D65" s="91"/>
      <c r="E65" s="92"/>
      <c r="F65" s="80" t="s">
        <v>70</v>
      </c>
      <c r="G65" s="81"/>
      <c r="H65" s="78" t="s">
        <v>34</v>
      </c>
      <c r="I65" s="79"/>
      <c r="J65" s="22"/>
      <c r="K65" s="23" t="s">
        <v>21</v>
      </c>
      <c r="L65" s="40"/>
      <c r="M65" s="64"/>
      <c r="N65" s="59"/>
    </row>
    <row r="66" spans="1:14" ht="24" customHeight="1" x14ac:dyDescent="0.25">
      <c r="A66" s="1">
        <f t="shared" si="1"/>
        <v>1</v>
      </c>
      <c r="B66" s="90"/>
      <c r="C66" s="91"/>
      <c r="D66" s="91"/>
      <c r="E66" s="92"/>
      <c r="F66" s="80" t="s">
        <v>71</v>
      </c>
      <c r="G66" s="81"/>
      <c r="H66" s="78" t="s">
        <v>34</v>
      </c>
      <c r="I66" s="79"/>
      <c r="J66" s="22"/>
      <c r="K66" s="23" t="s">
        <v>21</v>
      </c>
      <c r="L66" s="40"/>
      <c r="M66" s="64"/>
      <c r="N66" s="59"/>
    </row>
    <row r="67" spans="1:14" ht="15" customHeight="1" x14ac:dyDescent="0.25">
      <c r="A67" s="1">
        <f t="shared" si="1"/>
        <v>1</v>
      </c>
      <c r="B67" s="90"/>
      <c r="C67" s="91"/>
      <c r="D67" s="91"/>
      <c r="E67" s="92"/>
      <c r="F67" s="80" t="s">
        <v>72</v>
      </c>
      <c r="G67" s="81"/>
      <c r="H67" s="78" t="s">
        <v>34</v>
      </c>
      <c r="I67" s="79"/>
      <c r="J67" s="22"/>
      <c r="K67" s="23" t="s">
        <v>21</v>
      </c>
      <c r="L67" s="40"/>
      <c r="M67" s="64"/>
      <c r="N67" s="59"/>
    </row>
    <row r="68" spans="1:14" ht="26.25" customHeight="1" x14ac:dyDescent="0.25">
      <c r="A68" s="1">
        <f t="shared" si="1"/>
        <v>1</v>
      </c>
      <c r="B68" s="90"/>
      <c r="C68" s="91"/>
      <c r="D68" s="91"/>
      <c r="E68" s="92"/>
      <c r="F68" s="80" t="s">
        <v>73</v>
      </c>
      <c r="G68" s="81"/>
      <c r="H68" s="78" t="s">
        <v>34</v>
      </c>
      <c r="I68" s="79"/>
      <c r="J68" s="22"/>
      <c r="K68" s="23" t="s">
        <v>21</v>
      </c>
      <c r="L68" s="40"/>
      <c r="M68" s="64"/>
      <c r="N68" s="59"/>
    </row>
    <row r="69" spans="1:14" ht="27" customHeight="1" x14ac:dyDescent="0.25">
      <c r="A69" s="1">
        <f t="shared" si="1"/>
        <v>1</v>
      </c>
      <c r="B69" s="90"/>
      <c r="C69" s="91"/>
      <c r="D69" s="91"/>
      <c r="E69" s="92"/>
      <c r="F69" s="86" t="s">
        <v>74</v>
      </c>
      <c r="G69" s="87"/>
      <c r="H69" s="78" t="s">
        <v>34</v>
      </c>
      <c r="I69" s="79"/>
      <c r="J69" s="41"/>
      <c r="K69" s="42" t="s">
        <v>21</v>
      </c>
      <c r="L69" s="43"/>
      <c r="M69" s="64"/>
      <c r="N69" s="59"/>
    </row>
    <row r="70" spans="1:14" ht="25.5" customHeight="1" x14ac:dyDescent="0.25">
      <c r="A70" s="1">
        <f t="shared" si="1"/>
        <v>1</v>
      </c>
      <c r="B70" s="90"/>
      <c r="C70" s="91"/>
      <c r="D70" s="91"/>
      <c r="E70" s="92"/>
      <c r="F70" s="86" t="s">
        <v>39</v>
      </c>
      <c r="G70" s="87"/>
      <c r="H70" s="78" t="s">
        <v>75</v>
      </c>
      <c r="I70" s="79"/>
      <c r="J70" s="41" t="s">
        <v>41</v>
      </c>
      <c r="K70" s="42" t="s">
        <v>16</v>
      </c>
      <c r="L70" s="43"/>
      <c r="M70" s="64"/>
      <c r="N70" s="59"/>
    </row>
    <row r="71" spans="1:14" ht="27" customHeight="1" x14ac:dyDescent="0.25">
      <c r="A71" s="1">
        <f t="shared" si="1"/>
        <v>1</v>
      </c>
      <c r="B71" s="90"/>
      <c r="C71" s="91"/>
      <c r="D71" s="91"/>
      <c r="E71" s="92"/>
      <c r="F71" s="86" t="s">
        <v>76</v>
      </c>
      <c r="G71" s="87"/>
      <c r="H71" s="78" t="s">
        <v>34</v>
      </c>
      <c r="I71" s="79"/>
      <c r="J71" s="41"/>
      <c r="K71" s="42" t="s">
        <v>21</v>
      </c>
      <c r="L71" s="43"/>
      <c r="M71" s="64"/>
      <c r="N71" s="59"/>
    </row>
    <row r="72" spans="1:14" ht="26.25" customHeight="1" x14ac:dyDescent="0.25">
      <c r="A72" s="1">
        <f t="shared" si="1"/>
        <v>1</v>
      </c>
      <c r="B72" s="90"/>
      <c r="C72" s="91"/>
      <c r="D72" s="91"/>
      <c r="E72" s="92"/>
      <c r="F72" s="86" t="s">
        <v>77</v>
      </c>
      <c r="G72" s="87"/>
      <c r="H72" s="78" t="s">
        <v>34</v>
      </c>
      <c r="I72" s="79"/>
      <c r="J72" s="41"/>
      <c r="K72" s="42" t="s">
        <v>21</v>
      </c>
      <c r="L72" s="43"/>
      <c r="M72" s="64"/>
      <c r="N72" s="59"/>
    </row>
    <row r="73" spans="1:14" ht="26.25" customHeight="1" x14ac:dyDescent="0.25">
      <c r="A73" s="1">
        <f t="shared" si="1"/>
        <v>1</v>
      </c>
      <c r="B73" s="90"/>
      <c r="C73" s="91"/>
      <c r="D73" s="91"/>
      <c r="E73" s="92"/>
      <c r="F73" s="86" t="s">
        <v>78</v>
      </c>
      <c r="G73" s="87"/>
      <c r="H73" s="78" t="s">
        <v>34</v>
      </c>
      <c r="I73" s="79"/>
      <c r="J73" s="41"/>
      <c r="K73" s="42" t="s">
        <v>21</v>
      </c>
      <c r="L73" s="43"/>
      <c r="M73" s="64"/>
      <c r="N73" s="59"/>
    </row>
    <row r="74" spans="1:14" ht="19.5" customHeight="1" x14ac:dyDescent="0.25">
      <c r="A74" s="1">
        <f t="shared" si="1"/>
        <v>1</v>
      </c>
      <c r="B74" s="90"/>
      <c r="C74" s="91"/>
      <c r="D74" s="91"/>
      <c r="E74" s="92"/>
      <c r="F74" s="86" t="s">
        <v>79</v>
      </c>
      <c r="G74" s="87"/>
      <c r="H74" s="78" t="s">
        <v>34</v>
      </c>
      <c r="I74" s="79"/>
      <c r="J74" s="41"/>
      <c r="K74" s="42" t="s">
        <v>21</v>
      </c>
      <c r="L74" s="43"/>
      <c r="M74" s="64"/>
      <c r="N74" s="59"/>
    </row>
    <row r="75" spans="1:14" ht="19.5" customHeight="1" x14ac:dyDescent="0.25">
      <c r="A75" s="1">
        <f t="shared" si="1"/>
        <v>1</v>
      </c>
      <c r="B75" s="90"/>
      <c r="C75" s="91"/>
      <c r="D75" s="91"/>
      <c r="E75" s="92"/>
      <c r="F75" s="86" t="s">
        <v>80</v>
      </c>
      <c r="G75" s="87"/>
      <c r="H75" s="78" t="s">
        <v>34</v>
      </c>
      <c r="I75" s="79"/>
      <c r="J75" s="41"/>
      <c r="K75" s="42" t="s">
        <v>21</v>
      </c>
      <c r="L75" s="43"/>
      <c r="M75" s="64"/>
      <c r="N75" s="59"/>
    </row>
    <row r="76" spans="1:14" ht="17.25" customHeight="1" thickBot="1" x14ac:dyDescent="0.3">
      <c r="A76" s="1">
        <f t="shared" si="1"/>
        <v>1</v>
      </c>
      <c r="B76" s="68"/>
      <c r="C76" s="93"/>
      <c r="D76" s="93"/>
      <c r="E76" s="94"/>
      <c r="F76" s="82" t="s">
        <v>81</v>
      </c>
      <c r="G76" s="83"/>
      <c r="H76" s="84" t="s">
        <v>34</v>
      </c>
      <c r="I76" s="85"/>
      <c r="J76" s="26"/>
      <c r="K76" s="27" t="s">
        <v>16</v>
      </c>
      <c r="L76" s="44"/>
      <c r="M76" s="65"/>
      <c r="N76" s="60"/>
    </row>
    <row r="77" spans="1:14" ht="26.25" customHeight="1" x14ac:dyDescent="0.25">
      <c r="A77" s="1">
        <f t="shared" si="1"/>
        <v>1</v>
      </c>
      <c r="B77" s="66" t="s">
        <v>82</v>
      </c>
      <c r="C77" s="88"/>
      <c r="D77" s="88"/>
      <c r="E77" s="89"/>
      <c r="F77" s="95" t="s">
        <v>83</v>
      </c>
      <c r="G77" s="96"/>
      <c r="H77" s="97" t="s">
        <v>34</v>
      </c>
      <c r="I77" s="98"/>
      <c r="J77" s="45"/>
      <c r="K77" s="17" t="s">
        <v>21</v>
      </c>
      <c r="L77" s="18"/>
      <c r="M77" s="63"/>
      <c r="N77" s="58"/>
    </row>
    <row r="78" spans="1:14" ht="15" customHeight="1" x14ac:dyDescent="0.25">
      <c r="A78" s="1">
        <f t="shared" si="1"/>
        <v>1</v>
      </c>
      <c r="B78" s="90"/>
      <c r="C78" s="91"/>
      <c r="D78" s="91"/>
      <c r="E78" s="92"/>
      <c r="F78" s="80" t="s">
        <v>84</v>
      </c>
      <c r="G78" s="81"/>
      <c r="H78" s="78" t="s">
        <v>34</v>
      </c>
      <c r="I78" s="79"/>
      <c r="J78" s="46"/>
      <c r="K78" s="23" t="s">
        <v>21</v>
      </c>
      <c r="L78" s="24"/>
      <c r="M78" s="64"/>
      <c r="N78" s="59"/>
    </row>
    <row r="79" spans="1:14" ht="25.5" customHeight="1" x14ac:dyDescent="0.25">
      <c r="A79" s="1">
        <f t="shared" si="1"/>
        <v>1</v>
      </c>
      <c r="B79" s="90"/>
      <c r="C79" s="91"/>
      <c r="D79" s="91"/>
      <c r="E79" s="92"/>
      <c r="F79" s="80" t="s">
        <v>85</v>
      </c>
      <c r="G79" s="81"/>
      <c r="H79" s="78" t="s">
        <v>34</v>
      </c>
      <c r="I79" s="79"/>
      <c r="J79" s="46"/>
      <c r="K79" s="23" t="s">
        <v>21</v>
      </c>
      <c r="L79" s="24"/>
      <c r="M79" s="64"/>
      <c r="N79" s="59"/>
    </row>
    <row r="80" spans="1:14" ht="15" customHeight="1" x14ac:dyDescent="0.25">
      <c r="A80" s="1">
        <f t="shared" si="1"/>
        <v>1</v>
      </c>
      <c r="B80" s="90"/>
      <c r="C80" s="91"/>
      <c r="D80" s="91"/>
      <c r="E80" s="92"/>
      <c r="F80" s="80" t="s">
        <v>86</v>
      </c>
      <c r="G80" s="81"/>
      <c r="H80" s="78" t="s">
        <v>34</v>
      </c>
      <c r="I80" s="79"/>
      <c r="J80" s="46"/>
      <c r="K80" s="23" t="s">
        <v>21</v>
      </c>
      <c r="L80" s="24"/>
      <c r="M80" s="64"/>
      <c r="N80" s="59"/>
    </row>
    <row r="81" spans="1:14" ht="15" customHeight="1" x14ac:dyDescent="0.25">
      <c r="A81" s="1">
        <f t="shared" si="1"/>
        <v>1</v>
      </c>
      <c r="B81" s="90"/>
      <c r="C81" s="91"/>
      <c r="D81" s="91"/>
      <c r="E81" s="92"/>
      <c r="F81" s="80" t="s">
        <v>87</v>
      </c>
      <c r="G81" s="81"/>
      <c r="H81" s="78" t="s">
        <v>34</v>
      </c>
      <c r="I81" s="79"/>
      <c r="J81" s="46"/>
      <c r="K81" s="23" t="s">
        <v>21</v>
      </c>
      <c r="L81" s="24"/>
      <c r="M81" s="64"/>
      <c r="N81" s="59"/>
    </row>
    <row r="82" spans="1:14" ht="27.75" customHeight="1" thickBot="1" x14ac:dyDescent="0.3">
      <c r="A82" s="1">
        <f t="shared" si="1"/>
        <v>1</v>
      </c>
      <c r="B82" s="68"/>
      <c r="C82" s="93"/>
      <c r="D82" s="93"/>
      <c r="E82" s="94"/>
      <c r="F82" s="82" t="s">
        <v>88</v>
      </c>
      <c r="G82" s="83"/>
      <c r="H82" s="84" t="s">
        <v>34</v>
      </c>
      <c r="I82" s="85"/>
      <c r="J82" s="47"/>
      <c r="K82" s="27" t="s">
        <v>21</v>
      </c>
      <c r="L82" s="28"/>
      <c r="M82" s="65"/>
      <c r="N82" s="60"/>
    </row>
    <row r="83" spans="1:14" s="2" customFormat="1" ht="30" customHeight="1" x14ac:dyDescent="0.25">
      <c r="A83" s="1">
        <f t="shared" si="1"/>
        <v>1</v>
      </c>
      <c r="B83" s="66" t="s">
        <v>52</v>
      </c>
      <c r="C83" s="67"/>
      <c r="D83" s="70" t="s">
        <v>53</v>
      </c>
      <c r="E83" s="71"/>
      <c r="F83" s="72" t="s">
        <v>54</v>
      </c>
      <c r="G83" s="73" t="s">
        <v>54</v>
      </c>
      <c r="H83" s="72" t="s">
        <v>34</v>
      </c>
      <c r="I83" s="73"/>
      <c r="J83" s="16" t="s">
        <v>54</v>
      </c>
      <c r="K83" s="20" t="s">
        <v>21</v>
      </c>
      <c r="L83" s="48"/>
      <c r="M83" s="17" t="s">
        <v>54</v>
      </c>
      <c r="N83" s="49" t="s">
        <v>54</v>
      </c>
    </row>
    <row r="84" spans="1:14" s="2" customFormat="1" ht="30" customHeight="1" thickBot="1" x14ac:dyDescent="0.3">
      <c r="A84" s="1">
        <f t="shared" si="1"/>
        <v>1</v>
      </c>
      <c r="B84" s="68"/>
      <c r="C84" s="69"/>
      <c r="D84" s="74" t="s">
        <v>55</v>
      </c>
      <c r="E84" s="75"/>
      <c r="F84" s="76" t="s">
        <v>54</v>
      </c>
      <c r="G84" s="77" t="s">
        <v>54</v>
      </c>
      <c r="H84" s="76" t="s">
        <v>34</v>
      </c>
      <c r="I84" s="77"/>
      <c r="J84" s="26" t="s">
        <v>54</v>
      </c>
      <c r="K84" s="27" t="s">
        <v>21</v>
      </c>
      <c r="L84" s="34"/>
      <c r="M84" s="27" t="s">
        <v>54</v>
      </c>
      <c r="N84" s="50" t="s">
        <v>54</v>
      </c>
    </row>
    <row r="85" spans="1:14" x14ac:dyDescent="0.25">
      <c r="A85" s="1">
        <f t="shared" si="1"/>
        <v>1</v>
      </c>
    </row>
    <row r="86" spans="1:14" x14ac:dyDescent="0.25">
      <c r="A86" s="1">
        <f t="shared" si="1"/>
        <v>1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4" x14ac:dyDescent="0.25">
      <c r="A87" s="1">
        <f t="shared" si="1"/>
        <v>1</v>
      </c>
      <c r="C87" s="52" t="s">
        <v>56</v>
      </c>
      <c r="D87" s="53"/>
      <c r="E87" s="53"/>
      <c r="F87" s="51"/>
      <c r="G87" s="51"/>
      <c r="H87" s="51"/>
      <c r="I87" s="51"/>
      <c r="J87" s="51"/>
      <c r="K87" s="51"/>
      <c r="L87" s="51"/>
      <c r="M87" s="51"/>
    </row>
    <row r="88" spans="1:14" s="35" customFormat="1" x14ac:dyDescent="0.25">
      <c r="A88" s="1">
        <f t="shared" si="1"/>
        <v>1</v>
      </c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4" s="35" customFormat="1" ht="15" customHeight="1" x14ac:dyDescent="0.25">
      <c r="A89" s="1">
        <f t="shared" si="1"/>
        <v>1</v>
      </c>
      <c r="C89" s="52" t="s">
        <v>57</v>
      </c>
      <c r="D89" s="53"/>
      <c r="E89" s="53"/>
      <c r="F89" s="54"/>
      <c r="G89" s="54"/>
      <c r="H89" s="54"/>
      <c r="I89" s="55"/>
      <c r="J89" s="55"/>
      <c r="K89" s="55"/>
      <c r="L89" s="55"/>
      <c r="M89" s="56"/>
      <c r="N89" s="36"/>
    </row>
    <row r="90" spans="1:14" s="35" customFormat="1" x14ac:dyDescent="0.25">
      <c r="A90" s="1">
        <f t="shared" si="1"/>
        <v>1</v>
      </c>
      <c r="C90" s="54"/>
      <c r="D90" s="54"/>
      <c r="E90" s="54"/>
      <c r="F90" s="54"/>
      <c r="G90" s="56"/>
      <c r="H90" s="54"/>
      <c r="I90" s="61" t="str">
        <f ca="1">"podpis a pečiatka "&amp;IF(OR([1]summary!$K$39="",[1]summary!$K$39&gt;=[1]summary!$K$37),"navrhovateľa","dodávateľa")</f>
        <v>podpis a pečiatka dodávateľa</v>
      </c>
      <c r="J90" s="61"/>
      <c r="K90" s="61"/>
      <c r="L90" s="61"/>
      <c r="M90" s="57"/>
      <c r="N90" s="37"/>
    </row>
  </sheetData>
  <sheetProtection algorithmName="SHA-512" hashValue="qv6CGAlmGfTjPG3C4Qd+RfUynNjgKsU+foHSCAXOrkzSMi1PgGL1ZtfOO0eCURRMqT6QA6bblYT/MntS7nXNBQ==" saltValue="tfLwgZE9AdGWNqAMJU1aJA==" spinCount="100000" sheet="1" objects="1" scenarios="1" formatCells="0" formatColumns="0" formatRows="0" selectLockedCells="1"/>
  <autoFilter ref="A1:A90">
    <filterColumn colId="0">
      <filters>
        <filter val="1"/>
      </filters>
    </filterColumn>
  </autoFilter>
  <mergeCells count="142">
    <mergeCell ref="H23:I23"/>
    <mergeCell ref="F24:G24"/>
    <mergeCell ref="B17:C17"/>
    <mergeCell ref="D17:N17"/>
    <mergeCell ref="B19:E19"/>
    <mergeCell ref="F19:G19"/>
    <mergeCell ref="H19:I19"/>
    <mergeCell ref="K19:L19"/>
    <mergeCell ref="B5:N5"/>
    <mergeCell ref="B7:N7"/>
    <mergeCell ref="B10:L10"/>
    <mergeCell ref="B12:L12"/>
    <mergeCell ref="B14:L14"/>
    <mergeCell ref="B15:N15"/>
    <mergeCell ref="F28:G28"/>
    <mergeCell ref="H28:I28"/>
    <mergeCell ref="F29:G29"/>
    <mergeCell ref="H29:I29"/>
    <mergeCell ref="F30:G30"/>
    <mergeCell ref="H30:I30"/>
    <mergeCell ref="H24:I24"/>
    <mergeCell ref="F25:G25"/>
    <mergeCell ref="H25:I25"/>
    <mergeCell ref="F26:G26"/>
    <mergeCell ref="H26:I26"/>
    <mergeCell ref="F27:G27"/>
    <mergeCell ref="H27:I27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B41:C42"/>
    <mergeCell ref="D41:E41"/>
    <mergeCell ref="F41:G41"/>
    <mergeCell ref="H41:I41"/>
    <mergeCell ref="D42:E42"/>
    <mergeCell ref="F42:G42"/>
    <mergeCell ref="H42:I42"/>
    <mergeCell ref="F37:G37"/>
    <mergeCell ref="H37:I37"/>
    <mergeCell ref="B38:E40"/>
    <mergeCell ref="F38:G38"/>
    <mergeCell ref="H38:I38"/>
    <mergeCell ref="F39:G39"/>
    <mergeCell ref="H39:I39"/>
    <mergeCell ref="F40:G40"/>
    <mergeCell ref="H40:I40"/>
    <mergeCell ref="B20:E37"/>
    <mergeCell ref="F20:G20"/>
    <mergeCell ref="H20:I20"/>
    <mergeCell ref="F21:G21"/>
    <mergeCell ref="H21:I21"/>
    <mergeCell ref="F22:G22"/>
    <mergeCell ref="H22:I22"/>
    <mergeCell ref="F23:G23"/>
    <mergeCell ref="I48:L48"/>
    <mergeCell ref="B52:L52"/>
    <mergeCell ref="B53:N53"/>
    <mergeCell ref="B55:C55"/>
    <mergeCell ref="D55:N55"/>
    <mergeCell ref="B57:E57"/>
    <mergeCell ref="F57:G57"/>
    <mergeCell ref="H57:I57"/>
    <mergeCell ref="K57:L57"/>
    <mergeCell ref="F66:G66"/>
    <mergeCell ref="H66:I66"/>
    <mergeCell ref="F67:G67"/>
    <mergeCell ref="H67:I67"/>
    <mergeCell ref="F68:G68"/>
    <mergeCell ref="H68:I68"/>
    <mergeCell ref="H62:I62"/>
    <mergeCell ref="F63:G63"/>
    <mergeCell ref="H63:I63"/>
    <mergeCell ref="F64:G64"/>
    <mergeCell ref="H64:I64"/>
    <mergeCell ref="F65:G65"/>
    <mergeCell ref="H65:I65"/>
    <mergeCell ref="F62:G62"/>
    <mergeCell ref="F72:G72"/>
    <mergeCell ref="H72:I72"/>
    <mergeCell ref="F73:G73"/>
    <mergeCell ref="H73:I73"/>
    <mergeCell ref="F74:G74"/>
    <mergeCell ref="H74:I74"/>
    <mergeCell ref="F69:G69"/>
    <mergeCell ref="H69:I69"/>
    <mergeCell ref="F70:G70"/>
    <mergeCell ref="H70:I70"/>
    <mergeCell ref="F71:G71"/>
    <mergeCell ref="H71:I71"/>
    <mergeCell ref="H82:I82"/>
    <mergeCell ref="F75:G75"/>
    <mergeCell ref="H75:I75"/>
    <mergeCell ref="F76:G76"/>
    <mergeCell ref="H76:I76"/>
    <mergeCell ref="B77:E82"/>
    <mergeCell ref="F77:G77"/>
    <mergeCell ref="H77:I77"/>
    <mergeCell ref="F78:G78"/>
    <mergeCell ref="H78:I78"/>
    <mergeCell ref="F79:G79"/>
    <mergeCell ref="B58:E76"/>
    <mergeCell ref="F58:G58"/>
    <mergeCell ref="H58:I58"/>
    <mergeCell ref="F59:G59"/>
    <mergeCell ref="H59:I59"/>
    <mergeCell ref="F60:G60"/>
    <mergeCell ref="H60:I60"/>
    <mergeCell ref="F61:G61"/>
    <mergeCell ref="H61:I61"/>
    <mergeCell ref="N77:N82"/>
    <mergeCell ref="I90:L90"/>
    <mergeCell ref="B49:N49"/>
    <mergeCell ref="B51:N51"/>
    <mergeCell ref="M20:M37"/>
    <mergeCell ref="N20:N37"/>
    <mergeCell ref="M38:M40"/>
    <mergeCell ref="N38:N40"/>
    <mergeCell ref="M58:M76"/>
    <mergeCell ref="N58:N76"/>
    <mergeCell ref="M77:M82"/>
    <mergeCell ref="B83:C84"/>
    <mergeCell ref="D83:E83"/>
    <mergeCell ref="F83:G83"/>
    <mergeCell ref="H83:I83"/>
    <mergeCell ref="D84:E84"/>
    <mergeCell ref="F84:G84"/>
    <mergeCell ref="H84:I84"/>
    <mergeCell ref="H79:I79"/>
    <mergeCell ref="F80:G80"/>
    <mergeCell ref="H80:I80"/>
    <mergeCell ref="F81:G81"/>
    <mergeCell ref="H81:I81"/>
    <mergeCell ref="F82:G82"/>
  </mergeCells>
  <dataValidations count="1">
    <dataValidation type="list" allowBlank="1" showInputMessage="1" showErrorMessage="1" sqref="K20:K42 K58:K84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9" fitToHeight="1000" orientation="landscape" verticalDpi="360" r:id="rId1"/>
  <rowBreaks count="3" manualBreakCount="3">
    <brk id="37" min="1" max="13" man="1"/>
    <brk id="48" min="1" max="13" man="1"/>
    <brk id="7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Pálovicsová</dc:creator>
  <cp:lastModifiedBy>Ing. Zuzana Pálovicsová</cp:lastModifiedBy>
  <cp:lastPrinted>2018-08-04T07:31:32Z</cp:lastPrinted>
  <dcterms:created xsi:type="dcterms:W3CDTF">2018-08-03T13:15:14Z</dcterms:created>
  <dcterms:modified xsi:type="dcterms:W3CDTF">2018-08-04T07:31:38Z</dcterms:modified>
</cp:coreProperties>
</file>